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2\1 ТЕХПРИСОЕДИНЕНИЕ\СМР\19 км ЖК Московское шоссе НВ и НК 2 этап\НК 2 этап\"/>
    </mc:Choice>
  </mc:AlternateContent>
  <bookViews>
    <workbookView xWindow="0" yWindow="0" windowWidth="24000" windowHeight="8235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I77" i="8" l="1"/>
  <c r="I12" i="8" l="1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12" i="8"/>
  <c r="G77" i="8"/>
</calcChain>
</file>

<file path=xl/comments1.xml><?xml version="1.0" encoding="utf-8"?>
<comments xmlns="http://schemas.openxmlformats.org/spreadsheetml/2006/main">
  <authors>
    <author>Сергей</author>
    <author>Andrey</author>
    <author>Alex</author>
    <author>&lt;&gt;</author>
  </authors>
  <commentList>
    <comment ref="D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J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ВедРесурсов::&lt;К-т удорожания по позиции (ресурсу)&gt;</t>
        </r>
      </text>
    </comment>
    <comment ref="A7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78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78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J7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Итоги::&lt;Коэффициент удорожания (итоги)&gt;</t>
        </r>
      </text>
    </comment>
    <comment ref="A8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8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<sst xmlns="http://schemas.openxmlformats.org/spreadsheetml/2006/main" count="216" uniqueCount="152">
  <si>
    <t>Код ресурса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</si>
  <si>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</si>
  <si>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</si>
  <si>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</si>
  <si>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</si>
  <si>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</si>
  <si>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</si>
  <si>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Индекс</t>
  </si>
  <si>
    <t>№ п.п.</t>
  </si>
  <si>
    <t>Наименование</t>
  </si>
  <si>
    <t>Единица измерения</t>
  </si>
  <si>
    <t>2</t>
  </si>
  <si>
    <t>к Локальной смете № ЛРС 06-01-01</t>
  </si>
  <si>
    <t>Составил:______________Четыркина Е. В.</t>
  </si>
  <si>
    <t>Проверил:______________Молодцова О.А.</t>
  </si>
  <si>
    <t xml:space="preserve">          Материалы</t>
  </si>
  <si>
    <t>01.2.01.02-0052</t>
  </si>
  <si>
    <t>Битумы нефтяные строительные БН-70/30</t>
  </si>
  <si>
    <t>т</t>
  </si>
  <si>
    <t>01.2.01.02-0054</t>
  </si>
  <si>
    <t>Битумы нефтяные строительные БН-90/10</t>
  </si>
  <si>
    <t>01.2.03.02-0001</t>
  </si>
  <si>
    <t>Грунтовка битумная под полимерное или резиновое покрытие</t>
  </si>
  <si>
    <t>01.2.03.03-0045</t>
  </si>
  <si>
    <t>Мастика битумно-полимерная</t>
  </si>
  <si>
    <t>01.3.01.08-0003</t>
  </si>
  <si>
    <t>Топливо моторное для среднеоборотных и малооборотных дизелей ДТ</t>
  </si>
  <si>
    <t>01.3.02.08-0001</t>
  </si>
  <si>
    <t>Кислород газообразный технический</t>
  </si>
  <si>
    <t>м3</t>
  </si>
  <si>
    <t>01.3.02.09-0022</t>
  </si>
  <si>
    <t>Пропан-бутан смесь техническая</t>
  </si>
  <si>
    <t>кг</t>
  </si>
  <si>
    <t>01.7.02.02-0021</t>
  </si>
  <si>
    <t>Бумага оберточная листовая</t>
  </si>
  <si>
    <t>1000 м2</t>
  </si>
  <si>
    <t>01.7.03.01-0001</t>
  </si>
  <si>
    <t>Вода</t>
  </si>
  <si>
    <t>01.7.07.29-0031</t>
  </si>
  <si>
    <t>Каболка</t>
  </si>
  <si>
    <t>01.7.11.07-0032</t>
  </si>
  <si>
    <t>Электроды сварочные Э42, диаметр 4 мм</t>
  </si>
  <si>
    <t>01.7.15.03-0042</t>
  </si>
  <si>
    <t>Болты с гайками и шайбами строительные</t>
  </si>
  <si>
    <t>01.7.15.06-0111</t>
  </si>
  <si>
    <t>Гвозди строительные</t>
  </si>
  <si>
    <t>01.7.16.04-0013</t>
  </si>
  <si>
    <t>Опалубка металлическая</t>
  </si>
  <si>
    <t>01.7.19.07-0006</t>
  </si>
  <si>
    <t>Резина техническая листовая прессованная</t>
  </si>
  <si>
    <t>01.7.20.08-0021</t>
  </si>
  <si>
    <t>Брезент</t>
  </si>
  <si>
    <t>м2</t>
  </si>
  <si>
    <t>01.7.20.08-0162</t>
  </si>
  <si>
    <t>Ткань мешочная</t>
  </si>
  <si>
    <t>10 м2</t>
  </si>
  <si>
    <t>02.2.05.04-1777</t>
  </si>
  <si>
    <t>Щебень М 800, фракция 20-40 мм, группа 2</t>
  </si>
  <si>
    <t>03.2.01.01-0001</t>
  </si>
  <si>
    <t>Портландцемент общестроительного назначения бездобавочный М400 Д0 (ЦЕМ I 32,5Н)</t>
  </si>
  <si>
    <t>04.1.02.05-0001</t>
  </si>
  <si>
    <t>Смеси бетонные тяжелого бетона (БСТ), класс В3,5 (М50)</t>
  </si>
  <si>
    <t>04.1.02.05-0006</t>
  </si>
  <si>
    <t>Смеси бетонные тяжелого бетона (БСТ), класс В15 (М200)</t>
  </si>
  <si>
    <t>04.1.02.05-0010</t>
  </si>
  <si>
    <t>Смеси бетонные тяжелого бетона (БСТ), класс В27,5 (М350)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</si>
  <si>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</si>
  <si>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</si>
  <si>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</si>
  <si>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</si>
  <si>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</si>
  <si>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</si>
  <si>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04.3.01.09-0023</t>
  </si>
  <si>
    <t>Раствор отделочный тяжелый цементный, состав 1:3</t>
  </si>
  <si>
    <t>08.1.02.11-0001</t>
  </si>
  <si>
    <t>Поковки из квадратных заготовок, масса 1,8 кг</t>
  </si>
  <si>
    <t>11.1.02.04-0031</t>
  </si>
  <si>
    <t>Лесоматериалы круглые, хвойных пород, для строительства, диаметр 14-24 см, длина 3-6,5 м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</si>
  <si>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</si>
  <si>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</si>
  <si>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</si>
  <si>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</si>
  <si>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12.2.03.11-0023</t>
  </si>
  <si>
    <t>Ткань стеклянная конструкционная Т-11</t>
  </si>
  <si>
    <t>12.2.03.11-0041</t>
  </si>
  <si>
    <t>Холсты стекловолокнистые термовлагоустойчивые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</si>
  <si>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</si>
  <si>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</si>
  <si>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</si>
  <si>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</si>
  <si>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</si>
  <si>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</si>
  <si>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</si>
  <si>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</si>
  <si>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ФССЦ-01.2.03.03-0007</t>
  </si>
  <si>
    <t>Мастика битумная</t>
  </si>
  <si>
    <t>ФССЦ-02.3.01.02-1005</t>
  </si>
  <si>
    <t>ФССЦ-04.1.02.05-0006</t>
  </si>
  <si>
    <t>ФССЦ-05.1.01.08-0094</t>
  </si>
  <si>
    <t>Крышка колодцев КЦП 1-20-1, бетон B15 (М200), объем 0,51 м3, расход арматуры 43,40 кг</t>
  </si>
  <si>
    <t>шт</t>
  </si>
  <si>
    <t>ФССЦ-05.1.01.08-0095</t>
  </si>
  <si>
    <t>Крышка колодцев КЦП 1-20-2, бетон B15 (М200), объем 0,51 м3, расход арматуры 78,30 кг</t>
  </si>
  <si>
    <t>ФССЦ-05.1.01.09-0003</t>
  </si>
  <si>
    <t>Кольцо для колодцев сборное железобетонное, диаметр 1500 мм_ КС 15.3, V=0,13м3/шт</t>
  </si>
  <si>
    <t>м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</si>
  <si>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</si>
  <si>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</si>
  <si>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</si>
  <si>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</si>
  <si>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ФССЦ-05.1.01.09-0063</t>
  </si>
  <si>
    <t>Кольцо стеновое смотровых колодцев КС15.6, бетон B15 (М200), объем 0,265 м3, расход арматуры 4,94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</si>
  <si>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</si>
  <si>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</si>
  <si>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ФССЦ-05.1.01.09-0071</t>
  </si>
  <si>
    <t>Кольцо стеновое смотровых колодцев КС20.6, бетон B15 (М200), объем 0,39 м3, расход арматуры 13,04 кг</t>
  </si>
  <si>
    <t>ФССЦ-05.1.01.09-0073</t>
  </si>
  <si>
    <t>Кольцо стеновое смотровых колодцев КС20.9, бетон B15 (М200), объем 0,59 м3, расход арматуры 19,88 кг</t>
  </si>
  <si>
    <t>ФССЦ-05.1.01.11-0045</t>
  </si>
  <si>
    <t>Плита днища ПН15, бетон B15 (М200), объем 0,38 м3, расход арматуры 33,13 кг</t>
  </si>
  <si>
    <t>ФССЦ-05.1.01.11-0046</t>
  </si>
  <si>
    <t>Плита днища ПН20, бетон B15 (М200), объем 0,59 м3, расход арматуры 79,44 кг</t>
  </si>
  <si>
    <t>ФССЦ-05.1.06.09-0003</t>
  </si>
  <si>
    <t>Плиты перекрытия 1ПП15-2, бетон B15, объем 0,27 м3, расход арматуры 32,21 кг</t>
  </si>
  <si>
    <t>ФССЦ-05.1.08.06-0058</t>
  </si>
  <si>
    <t>Плиты дорожные ПД6, бетон B20, объем 0,85 м3, расход арматуры 99,30 кг</t>
  </si>
  <si>
    <t>ФССЦ-07.2.05.01-0032</t>
  </si>
  <si>
    <t>Ограждения лестничных проемов, лестничные марши, пожарные лестницы</t>
  </si>
  <si>
    <t>ФССЦ-08.1.02.06-0013</t>
  </si>
  <si>
    <t>Люк чугунный легкий Л(A30)-К-1-60</t>
  </si>
  <si>
    <t>ФССЦ-08.1.02.06-0033</t>
  </si>
  <si>
    <t>Люк чугунный тяжелый (ГОСТ 3634-99) марка Т(C250)-К-1-60</t>
  </si>
  <si>
    <t>ФССЦ-08.3.08.02-0052</t>
  </si>
  <si>
    <t>Уголок горячекатаный, марка стали ВСт3кп2, размер 50х50х5 мм</t>
  </si>
  <si>
    <t>ФССЦ-11.1.02.04-0031</t>
  </si>
  <si>
    <t>ФССЦ-12.2.03.11-0023</t>
  </si>
  <si>
    <t>ФССЦ-12.2.03.11-0029</t>
  </si>
  <si>
    <t>Стеклоткань конструкционная Э3-200 П</t>
  </si>
  <si>
    <t>ФССЦ-23.5.01.08-0056</t>
  </si>
  <si>
    <t>Трубы стальные электросварные прямошовные и спиральношовные, класс прочности К38, наружный диаметр 920 мм, толщина стенки 8 мм</t>
  </si>
  <si>
    <t>ФССЦ-23.5.02.02-0087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</si>
  <si>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5 мм</t>
  </si>
  <si>
    <t>ФССЦ-24.3.04.05-0034</t>
  </si>
  <si>
    <t>Трубы из полипропилена с двухслойной структурированной стенкой повышенного класса жесткости, кольцевая жесткость SN16, для безнапорных трубопроводов хозяйственно бытовой и ливневой канализации, с приварным раструбом, в комплекте с уплотнительным кольцом, наружный диаметр 630 мм</t>
  </si>
  <si>
    <t>ФССЦ-24.3.05.07-0025</t>
  </si>
  <si>
    <t>Муфта защитная полиэтиленовая для прохода труб сквозь стену, номинальный наружный диаметр 630 мм (прим. Муфта ПП для прохода через стенку ж/б колодца DN630 SN16 мм)</t>
  </si>
  <si>
    <t>Ресурсная ведомость</t>
  </si>
  <si>
    <t>«Водопроводная линия Дн-315 мм».
«Вынос двух канализационных линий Д-400 мм (Дн-630 мм). Перекладка канализационной линии Д-400 мм на Дн-630 мм» адрес: Самарская область, г. Самара, Кировский район, Московское шоссе (19 км), Пятая линия Перекладка канализационной линии Д-400 мм на Дн-630 мм»</t>
  </si>
  <si>
    <t>Итого материалы</t>
  </si>
  <si>
    <t>Песок природный II класс, очень мелкий, круглые сита</t>
  </si>
  <si>
    <t xml:space="preserve"> Песок природный II класс, очень мелкий, круглые сита__ (песком при коэффициенте уплотнения 0,98, Тех.часть ФЕР81-02-01-2001, п.1.1.9)</t>
  </si>
  <si>
    <t>Смеси бетонные тяжелого бетона (БСТ), класс В15 (М200) (лоток)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</si>
</sst>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\ _₽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9" fillId="0" borderId="0" xfId="12" applyFont="1" applyAlignment="1">
      <alignment horizontal="center"/>
    </xf>
    <xf numFmtId="49" fontId="10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164" fontId="6" fillId="0" borderId="0" xfId="0" applyNumberFormat="1" applyFont="1" applyAlignment="1">
      <alignment horizontal="right"/>
    </xf>
    <xf numFmtId="0" fontId="6" fillId="0" borderId="0" xfId="3" applyFont="1" applyAlignment="1">
      <alignment horizontal="left" vertical="top" wrapText="1"/>
    </xf>
    <xf numFmtId="49" fontId="7" fillId="0" borderId="0" xfId="12" applyNumberFormat="1" applyFont="1" applyAlignment="1">
      <alignment horizontal="left" wrapText="1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right" vertical="top" wrapText="1"/>
    </xf>
    <xf numFmtId="165" fontId="6" fillId="0" borderId="1" xfId="0" applyNumberFormat="1" applyFont="1" applyBorder="1" applyAlignment="1">
      <alignment horizontal="right" vertical="top" wrapText="1"/>
    </xf>
    <xf numFmtId="165" fontId="6" fillId="0" borderId="0" xfId="0" applyNumberFormat="1" applyFont="1" applyAlignment="1">
      <alignment horizontal="right"/>
    </xf>
    <xf numFmtId="165" fontId="6" fillId="0" borderId="2" xfId="0" applyNumberFormat="1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/>
    </xf>
    <xf numFmtId="165" fontId="6" fillId="0" borderId="0" xfId="3" applyNumberFormat="1" applyFont="1">
      <alignment horizontal="right" vertical="top" wrapText="1"/>
    </xf>
    <xf numFmtId="165" fontId="11" fillId="0" borderId="1" xfId="0" applyNumberFormat="1" applyFont="1" applyBorder="1" applyAlignment="1">
      <alignment horizontal="right" vertical="top" wrapText="1"/>
    </xf>
    <xf numFmtId="165" fontId="11" fillId="0" borderId="0" xfId="0" applyNumberFormat="1" applyFont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J82"/>
  <sheetViews>
    <sheetView showGridLines="0" tabSelected="1" topLeftCell="C1" zoomScaleNormal="100" zoomScaleSheetLayoutView="100" workbookViewId="0">
      <selection activeCell="I78" sqref="I78"/>
    </sheetView>
  </sheetViews>
  <sheetFormatPr defaultColWidth="9.140625" defaultRowHeight="11.25" x14ac:dyDescent="0.15"/>
  <cols>
    <col min="1" max="1" width="6.140625" style="1" customWidth="1"/>
    <col min="2" max="2" width="15" style="4" customWidth="1"/>
    <col min="3" max="3" width="40.7109375" style="1" customWidth="1"/>
    <col min="4" max="4" width="9" style="2" customWidth="1"/>
    <col min="5" max="5" width="14.5703125" style="2" customWidth="1"/>
    <col min="6" max="6" width="9.140625" style="3"/>
    <col min="7" max="7" width="13.85546875" style="3" customWidth="1"/>
    <col min="8" max="8" width="9.140625" style="3"/>
    <col min="9" max="9" width="17.140625" style="24" customWidth="1"/>
    <col min="10" max="10" width="9.140625" style="10"/>
    <col min="11" max="16384" width="9.140625" style="1"/>
  </cols>
  <sheetData>
    <row r="1" spans="1:10" ht="15.75" customHeight="1" x14ac:dyDescent="0.2">
      <c r="B1" s="12"/>
    </row>
    <row r="2" spans="1:10" ht="36" customHeight="1" x14ac:dyDescent="0.15">
      <c r="A2" s="29" t="s">
        <v>147</v>
      </c>
      <c r="B2" s="29"/>
      <c r="C2" s="29"/>
      <c r="D2" s="29"/>
      <c r="E2" s="29"/>
      <c r="F2" s="29"/>
      <c r="G2" s="29"/>
      <c r="H2" s="29"/>
      <c r="I2" s="29"/>
      <c r="J2" s="29"/>
    </row>
    <row r="4" spans="1:10" ht="12.75" customHeight="1" x14ac:dyDescent="0.2">
      <c r="A4" s="32" t="s">
        <v>146</v>
      </c>
      <c r="B4" s="32"/>
      <c r="C4" s="32"/>
      <c r="D4" s="32"/>
      <c r="E4" s="32"/>
      <c r="F4" s="32"/>
      <c r="G4" s="32"/>
      <c r="H4" s="32"/>
      <c r="I4" s="32"/>
      <c r="J4" s="32"/>
    </row>
    <row r="5" spans="1:10" ht="18" customHeight="1" x14ac:dyDescent="0.2">
      <c r="C5" s="4"/>
      <c r="D5" s="5" t="s">
        <v>12</v>
      </c>
    </row>
    <row r="6" spans="1:10" ht="5.25" customHeight="1" x14ac:dyDescent="0.15">
      <c r="B6" s="6"/>
    </row>
    <row r="7" spans="1:10" s="2" customFormat="1" ht="18.75" customHeight="1" x14ac:dyDescent="0.15">
      <c r="A7" s="33" t="s">
        <v>8</v>
      </c>
      <c r="B7" s="36" t="s">
        <v>0</v>
      </c>
      <c r="C7" s="33" t="s">
        <v>9</v>
      </c>
      <c r="D7" s="33" t="s">
        <v>10</v>
      </c>
      <c r="E7" s="33" t="s">
        <v>1</v>
      </c>
      <c r="F7" s="42" t="s">
        <v>2</v>
      </c>
      <c r="G7" s="43"/>
      <c r="H7" s="43"/>
      <c r="I7" s="44"/>
      <c r="J7" s="40" t="s">
        <v>7</v>
      </c>
    </row>
    <row r="8" spans="1:10" s="2" customFormat="1" ht="33" customHeight="1" x14ac:dyDescent="0.15">
      <c r="A8" s="34"/>
      <c r="B8" s="37"/>
      <c r="C8" s="34"/>
      <c r="D8" s="34"/>
      <c r="E8" s="34"/>
      <c r="F8" s="39" t="s">
        <v>3</v>
      </c>
      <c r="G8" s="39"/>
      <c r="H8" s="39" t="s">
        <v>4</v>
      </c>
      <c r="I8" s="39"/>
      <c r="J8" s="40"/>
    </row>
    <row r="9" spans="1:10" s="2" customFormat="1" ht="16.5" customHeight="1" x14ac:dyDescent="0.15">
      <c r="A9" s="35"/>
      <c r="B9" s="38"/>
      <c r="C9" s="35"/>
      <c r="D9" s="35"/>
      <c r="E9" s="35"/>
      <c r="F9" s="7" t="s">
        <v>5</v>
      </c>
      <c r="G9" s="7" t="s">
        <v>6</v>
      </c>
      <c r="H9" s="7" t="s">
        <v>5</v>
      </c>
      <c r="I9" s="25" t="s">
        <v>6</v>
      </c>
      <c r="J9" s="41"/>
    </row>
    <row r="10" spans="1:10" s="2" customFormat="1" ht="12.75" x14ac:dyDescent="0.2">
      <c r="A10" s="13">
        <v>1</v>
      </c>
      <c r="B10" s="14" t="s">
        <v>11</v>
      </c>
      <c r="C10" s="13">
        <v>3</v>
      </c>
      <c r="D10" s="13">
        <v>4</v>
      </c>
      <c r="E10" s="13">
        <v>5</v>
      </c>
      <c r="F10" s="15">
        <v>6</v>
      </c>
      <c r="G10" s="15">
        <v>7</v>
      </c>
      <c r="H10" s="15">
        <v>8</v>
      </c>
      <c r="I10" s="26">
        <v>9</v>
      </c>
      <c r="J10" s="15">
        <v>10</v>
      </c>
    </row>
    <row r="11" spans="1:10" ht="17.850000000000001" customHeight="1" x14ac:dyDescent="0.15">
      <c r="A11" s="30" t="s">
        <v>15</v>
      </c>
      <c r="B11" s="31"/>
      <c r="C11" s="31"/>
      <c r="D11" s="31"/>
      <c r="E11" s="31"/>
      <c r="F11" s="31"/>
      <c r="G11" s="31"/>
      <c r="H11" s="31"/>
      <c r="I11" s="31"/>
      <c r="J11" s="31"/>
    </row>
    <row r="12" spans="1:10" ht="22.5" x14ac:dyDescent="0.15">
      <c r="A12" s="16">
        <v>1</v>
      </c>
      <c r="B12" s="17" t="s">
        <v>16</v>
      </c>
      <c r="C12" s="16" t="s">
        <v>17</v>
      </c>
      <c r="D12" s="18" t="s">
        <v>18</v>
      </c>
      <c r="E12" s="18">
        <v>0.23147999999999999</v>
      </c>
      <c r="F12" s="19">
        <v>1525.5</v>
      </c>
      <c r="G12" s="19">
        <v>353.12</v>
      </c>
      <c r="H12" s="19"/>
      <c r="I12" s="23">
        <f>G12*J12</f>
        <v>2853.2096000000001</v>
      </c>
      <c r="J12" s="23">
        <f>8.08</f>
        <v>8.08</v>
      </c>
    </row>
    <row r="13" spans="1:10" ht="22.5" x14ac:dyDescent="0.15">
      <c r="A13" s="16">
        <v>2</v>
      </c>
      <c r="B13" s="17" t="s">
        <v>19</v>
      </c>
      <c r="C13" s="16" t="s">
        <v>20</v>
      </c>
      <c r="D13" s="18" t="s">
        <v>18</v>
      </c>
      <c r="E13" s="18">
        <v>0.30856</v>
      </c>
      <c r="F13" s="19">
        <v>1383.1</v>
      </c>
      <c r="G13" s="19">
        <v>426.77</v>
      </c>
      <c r="H13" s="19"/>
      <c r="I13" s="23">
        <f t="shared" ref="I13:I76" si="0">G13*J13</f>
        <v>3448.3015999999998</v>
      </c>
      <c r="J13" s="23">
        <f t="shared" ref="J13:J76" si="1">8.08</f>
        <v>8.08</v>
      </c>
    </row>
    <row r="14" spans="1:10" ht="22.5" x14ac:dyDescent="0.15">
      <c r="A14" s="16">
        <v>3</v>
      </c>
      <c r="B14" s="17" t="s">
        <v>21</v>
      </c>
      <c r="C14" s="16" t="s">
        <v>22</v>
      </c>
      <c r="D14" s="18" t="s">
        <v>18</v>
      </c>
      <c r="E14" s="18">
        <v>7.4205599999999997E-2</v>
      </c>
      <c r="F14" s="19">
        <v>31060</v>
      </c>
      <c r="G14" s="19">
        <v>2304.83</v>
      </c>
      <c r="H14" s="19"/>
      <c r="I14" s="23">
        <f t="shared" si="0"/>
        <v>18623.026399999999</v>
      </c>
      <c r="J14" s="23">
        <f t="shared" si="1"/>
        <v>8.08</v>
      </c>
    </row>
    <row r="15" spans="1:10" ht="22.5" x14ac:dyDescent="0.15">
      <c r="A15" s="16">
        <v>4</v>
      </c>
      <c r="B15" s="17" t="s">
        <v>23</v>
      </c>
      <c r="C15" s="16" t="s">
        <v>24</v>
      </c>
      <c r="D15" s="18" t="s">
        <v>18</v>
      </c>
      <c r="E15" s="18">
        <v>2.2950000000000002E-2</v>
      </c>
      <c r="F15" s="19">
        <v>1500</v>
      </c>
      <c r="G15" s="19">
        <v>34.43</v>
      </c>
      <c r="H15" s="19"/>
      <c r="I15" s="23">
        <f t="shared" si="0"/>
        <v>278.19439999999997</v>
      </c>
      <c r="J15" s="23">
        <f t="shared" si="1"/>
        <v>8.08</v>
      </c>
    </row>
    <row r="16" spans="1:10" ht="22.5" x14ac:dyDescent="0.15">
      <c r="A16" s="16">
        <v>5</v>
      </c>
      <c r="B16" s="17" t="s">
        <v>25</v>
      </c>
      <c r="C16" s="16" t="s">
        <v>26</v>
      </c>
      <c r="D16" s="18" t="s">
        <v>18</v>
      </c>
      <c r="E16" s="18">
        <v>4.6927999999999997E-2</v>
      </c>
      <c r="F16" s="19">
        <v>4041.7</v>
      </c>
      <c r="G16" s="19">
        <v>189.67</v>
      </c>
      <c r="H16" s="19"/>
      <c r="I16" s="23">
        <f t="shared" si="0"/>
        <v>1532.5336</v>
      </c>
      <c r="J16" s="23">
        <f t="shared" si="1"/>
        <v>8.08</v>
      </c>
    </row>
    <row r="17" spans="1:10" ht="22.5" x14ac:dyDescent="0.15">
      <c r="A17" s="16">
        <v>6</v>
      </c>
      <c r="B17" s="17" t="s">
        <v>27</v>
      </c>
      <c r="C17" s="16" t="s">
        <v>28</v>
      </c>
      <c r="D17" s="18" t="s">
        <v>29</v>
      </c>
      <c r="E17" s="18">
        <v>3.2935500000000002</v>
      </c>
      <c r="F17" s="19">
        <v>6.22</v>
      </c>
      <c r="G17" s="19">
        <v>20.49</v>
      </c>
      <c r="H17" s="19"/>
      <c r="I17" s="23">
        <f t="shared" si="0"/>
        <v>165.55919999999998</v>
      </c>
      <c r="J17" s="23">
        <f t="shared" si="1"/>
        <v>8.08</v>
      </c>
    </row>
    <row r="18" spans="1:10" ht="22.5" x14ac:dyDescent="0.15">
      <c r="A18" s="16">
        <v>7</v>
      </c>
      <c r="B18" s="17" t="s">
        <v>30</v>
      </c>
      <c r="C18" s="16" t="s">
        <v>31</v>
      </c>
      <c r="D18" s="18" t="s">
        <v>32</v>
      </c>
      <c r="E18" s="18">
        <v>0.99651000000000001</v>
      </c>
      <c r="F18" s="19">
        <v>6.09</v>
      </c>
      <c r="G18" s="19">
        <v>6.07</v>
      </c>
      <c r="H18" s="19"/>
      <c r="I18" s="23">
        <f t="shared" si="0"/>
        <v>49.0456</v>
      </c>
      <c r="J18" s="23">
        <f t="shared" si="1"/>
        <v>8.08</v>
      </c>
    </row>
    <row r="19" spans="1:10" ht="22.5" x14ac:dyDescent="0.15">
      <c r="A19" s="16">
        <v>8</v>
      </c>
      <c r="B19" s="17" t="s">
        <v>33</v>
      </c>
      <c r="C19" s="16" t="s">
        <v>34</v>
      </c>
      <c r="D19" s="18" t="s">
        <v>35</v>
      </c>
      <c r="E19" s="18">
        <v>0.88743839999999996</v>
      </c>
      <c r="F19" s="19">
        <v>1252</v>
      </c>
      <c r="G19" s="19">
        <v>1111.07</v>
      </c>
      <c r="H19" s="19"/>
      <c r="I19" s="23">
        <f t="shared" si="0"/>
        <v>8977.4455999999991</v>
      </c>
      <c r="J19" s="23">
        <f t="shared" si="1"/>
        <v>8.08</v>
      </c>
    </row>
    <row r="20" spans="1:10" ht="22.5" x14ac:dyDescent="0.15">
      <c r="A20" s="16">
        <v>9</v>
      </c>
      <c r="B20" s="17" t="s">
        <v>36</v>
      </c>
      <c r="C20" s="16" t="s">
        <v>37</v>
      </c>
      <c r="D20" s="18" t="s">
        <v>29</v>
      </c>
      <c r="E20" s="18">
        <v>314.31240000000003</v>
      </c>
      <c r="F20" s="19">
        <v>2.44</v>
      </c>
      <c r="G20" s="19">
        <v>766.92</v>
      </c>
      <c r="H20" s="19"/>
      <c r="I20" s="23">
        <f t="shared" si="0"/>
        <v>6196.7136</v>
      </c>
      <c r="J20" s="23">
        <f t="shared" si="1"/>
        <v>8.08</v>
      </c>
    </row>
    <row r="21" spans="1:10" ht="22.5" x14ac:dyDescent="0.15">
      <c r="A21" s="16">
        <v>10</v>
      </c>
      <c r="B21" s="17" t="s">
        <v>38</v>
      </c>
      <c r="C21" s="16" t="s">
        <v>39</v>
      </c>
      <c r="D21" s="18" t="s">
        <v>18</v>
      </c>
      <c r="E21" s="18">
        <v>0.26772800000000002</v>
      </c>
      <c r="F21" s="19">
        <v>30030</v>
      </c>
      <c r="G21" s="19">
        <v>8039.87</v>
      </c>
      <c r="H21" s="19"/>
      <c r="I21" s="23">
        <f t="shared" si="0"/>
        <v>64962.149599999997</v>
      </c>
      <c r="J21" s="23">
        <f t="shared" si="1"/>
        <v>8.08</v>
      </c>
    </row>
    <row r="22" spans="1:10" ht="22.5" x14ac:dyDescent="0.15">
      <c r="A22" s="16">
        <v>11</v>
      </c>
      <c r="B22" s="17" t="s">
        <v>40</v>
      </c>
      <c r="C22" s="16" t="s">
        <v>41</v>
      </c>
      <c r="D22" s="18" t="s">
        <v>18</v>
      </c>
      <c r="E22" s="18">
        <v>0.13643859999999999</v>
      </c>
      <c r="F22" s="19">
        <v>10315.01</v>
      </c>
      <c r="G22" s="19">
        <v>1407.37</v>
      </c>
      <c r="H22" s="19"/>
      <c r="I22" s="23">
        <f t="shared" si="0"/>
        <v>11371.549599999998</v>
      </c>
      <c r="J22" s="23">
        <f t="shared" si="1"/>
        <v>8.08</v>
      </c>
    </row>
    <row r="23" spans="1:10" ht="22.5" x14ac:dyDescent="0.15">
      <c r="A23" s="16">
        <v>12</v>
      </c>
      <c r="B23" s="17" t="s">
        <v>42</v>
      </c>
      <c r="C23" s="16" t="s">
        <v>43</v>
      </c>
      <c r="D23" s="18" t="s">
        <v>32</v>
      </c>
      <c r="E23" s="18">
        <v>6.7560000000000002</v>
      </c>
      <c r="F23" s="19">
        <v>9.0399999999999991</v>
      </c>
      <c r="G23" s="19">
        <v>61.07</v>
      </c>
      <c r="H23" s="19"/>
      <c r="I23" s="23">
        <f t="shared" si="0"/>
        <v>493.44560000000001</v>
      </c>
      <c r="J23" s="23">
        <f t="shared" si="1"/>
        <v>8.08</v>
      </c>
    </row>
    <row r="24" spans="1:10" ht="22.5" x14ac:dyDescent="0.15">
      <c r="A24" s="16">
        <v>13</v>
      </c>
      <c r="B24" s="17" t="s">
        <v>44</v>
      </c>
      <c r="C24" s="16" t="s">
        <v>45</v>
      </c>
      <c r="D24" s="18" t="s">
        <v>18</v>
      </c>
      <c r="E24" s="18">
        <v>0.1097731</v>
      </c>
      <c r="F24" s="19">
        <v>11978</v>
      </c>
      <c r="G24" s="19">
        <v>1314.86</v>
      </c>
      <c r="H24" s="19"/>
      <c r="I24" s="23">
        <f t="shared" si="0"/>
        <v>10624.068799999999</v>
      </c>
      <c r="J24" s="23">
        <f t="shared" si="1"/>
        <v>8.08</v>
      </c>
    </row>
    <row r="25" spans="1:10" ht="22.5" x14ac:dyDescent="0.15">
      <c r="A25" s="16">
        <v>14</v>
      </c>
      <c r="B25" s="17" t="s">
        <v>46</v>
      </c>
      <c r="C25" s="16" t="s">
        <v>47</v>
      </c>
      <c r="D25" s="18" t="s">
        <v>18</v>
      </c>
      <c r="E25" s="18">
        <v>6.9487999999999994E-2</v>
      </c>
      <c r="F25" s="19">
        <v>3938.2</v>
      </c>
      <c r="G25" s="19">
        <v>273.66000000000003</v>
      </c>
      <c r="H25" s="19"/>
      <c r="I25" s="23">
        <f t="shared" si="0"/>
        <v>2211.1728000000003</v>
      </c>
      <c r="J25" s="23">
        <f t="shared" si="1"/>
        <v>8.08</v>
      </c>
    </row>
    <row r="26" spans="1:10" ht="22.5" x14ac:dyDescent="0.15">
      <c r="A26" s="16">
        <v>15</v>
      </c>
      <c r="B26" s="17" t="s">
        <v>48</v>
      </c>
      <c r="C26" s="16" t="s">
        <v>49</v>
      </c>
      <c r="D26" s="18" t="s">
        <v>32</v>
      </c>
      <c r="E26" s="18">
        <v>228.67439999999999</v>
      </c>
      <c r="F26" s="19">
        <v>7.8</v>
      </c>
      <c r="G26" s="19">
        <v>1783.66</v>
      </c>
      <c r="H26" s="19"/>
      <c r="I26" s="23">
        <f t="shared" si="0"/>
        <v>14411.972800000001</v>
      </c>
      <c r="J26" s="23">
        <f t="shared" si="1"/>
        <v>8.08</v>
      </c>
    </row>
    <row r="27" spans="1:10" ht="22.5" x14ac:dyDescent="0.15">
      <c r="A27" s="16">
        <v>16</v>
      </c>
      <c r="B27" s="17" t="s">
        <v>50</v>
      </c>
      <c r="C27" s="16" t="s">
        <v>51</v>
      </c>
      <c r="D27" s="18" t="s">
        <v>52</v>
      </c>
      <c r="E27" s="18">
        <v>0.181728</v>
      </c>
      <c r="F27" s="19">
        <v>37.43</v>
      </c>
      <c r="G27" s="19">
        <v>6.8</v>
      </c>
      <c r="H27" s="19"/>
      <c r="I27" s="23">
        <f t="shared" si="0"/>
        <v>54.943999999999996</v>
      </c>
      <c r="J27" s="23">
        <f t="shared" si="1"/>
        <v>8.08</v>
      </c>
    </row>
    <row r="28" spans="1:10" ht="22.5" x14ac:dyDescent="0.15">
      <c r="A28" s="16">
        <v>17</v>
      </c>
      <c r="B28" s="17" t="s">
        <v>53</v>
      </c>
      <c r="C28" s="16" t="s">
        <v>54</v>
      </c>
      <c r="D28" s="18" t="s">
        <v>55</v>
      </c>
      <c r="E28" s="18">
        <v>3.7859999999999998E-2</v>
      </c>
      <c r="F28" s="19">
        <v>84.75</v>
      </c>
      <c r="G28" s="19">
        <v>3.21</v>
      </c>
      <c r="H28" s="19"/>
      <c r="I28" s="23">
        <f t="shared" si="0"/>
        <v>25.936800000000002</v>
      </c>
      <c r="J28" s="23">
        <f t="shared" si="1"/>
        <v>8.08</v>
      </c>
    </row>
    <row r="29" spans="1:10" ht="22.5" x14ac:dyDescent="0.15">
      <c r="A29" s="16">
        <v>18</v>
      </c>
      <c r="B29" s="17" t="s">
        <v>56</v>
      </c>
      <c r="C29" s="16" t="s">
        <v>57</v>
      </c>
      <c r="D29" s="18" t="s">
        <v>29</v>
      </c>
      <c r="E29" s="18">
        <v>5.88879E-2</v>
      </c>
      <c r="F29" s="19">
        <v>108.4</v>
      </c>
      <c r="G29" s="19">
        <v>6.39</v>
      </c>
      <c r="H29" s="19"/>
      <c r="I29" s="23">
        <f t="shared" si="0"/>
        <v>51.6312</v>
      </c>
      <c r="J29" s="23">
        <f t="shared" si="1"/>
        <v>8.08</v>
      </c>
    </row>
    <row r="30" spans="1:10" ht="33.75" x14ac:dyDescent="0.15">
      <c r="A30" s="16">
        <v>19</v>
      </c>
      <c r="B30" s="17" t="s">
        <v>58</v>
      </c>
      <c r="C30" s="16" t="s">
        <v>59</v>
      </c>
      <c r="D30" s="18" t="s">
        <v>18</v>
      </c>
      <c r="E30" s="18">
        <v>2.1752000000000001E-2</v>
      </c>
      <c r="F30" s="19">
        <v>412</v>
      </c>
      <c r="G30" s="19">
        <v>8.9600000000000009</v>
      </c>
      <c r="H30" s="19"/>
      <c r="I30" s="23">
        <f t="shared" si="0"/>
        <v>72.396800000000013</v>
      </c>
      <c r="J30" s="23">
        <f t="shared" si="1"/>
        <v>8.08</v>
      </c>
    </row>
    <row r="31" spans="1:10" ht="22.5" x14ac:dyDescent="0.15">
      <c r="A31" s="16">
        <v>20</v>
      </c>
      <c r="B31" s="17" t="s">
        <v>60</v>
      </c>
      <c r="C31" s="16" t="s">
        <v>61</v>
      </c>
      <c r="D31" s="18" t="s">
        <v>29</v>
      </c>
      <c r="E31" s="18">
        <v>3.21448</v>
      </c>
      <c r="F31" s="19">
        <v>545.6</v>
      </c>
      <c r="G31" s="19">
        <v>1753.82</v>
      </c>
      <c r="H31" s="19"/>
      <c r="I31" s="23">
        <f t="shared" si="0"/>
        <v>14170.865599999999</v>
      </c>
      <c r="J31" s="23">
        <f t="shared" si="1"/>
        <v>8.08</v>
      </c>
    </row>
    <row r="32" spans="1:10" ht="22.5" x14ac:dyDescent="0.15">
      <c r="A32" s="16">
        <v>21</v>
      </c>
      <c r="B32" s="17" t="s">
        <v>62</v>
      </c>
      <c r="C32" s="16" t="s">
        <v>63</v>
      </c>
      <c r="D32" s="18" t="s">
        <v>29</v>
      </c>
      <c r="E32" s="18">
        <v>18.979279999999999</v>
      </c>
      <c r="F32" s="19">
        <v>592.76</v>
      </c>
      <c r="G32" s="19">
        <v>11250.16</v>
      </c>
      <c r="H32" s="19"/>
      <c r="I32" s="23">
        <f t="shared" si="0"/>
        <v>90901.292799999996</v>
      </c>
      <c r="J32" s="23">
        <f t="shared" si="1"/>
        <v>8.08</v>
      </c>
    </row>
    <row r="33" spans="1:10" ht="22.5" x14ac:dyDescent="0.15">
      <c r="A33" s="16">
        <v>22</v>
      </c>
      <c r="B33" s="17" t="s">
        <v>64</v>
      </c>
      <c r="C33" s="16" t="s">
        <v>65</v>
      </c>
      <c r="D33" s="18" t="s">
        <v>29</v>
      </c>
      <c r="E33" s="18">
        <v>2.1420000000000002E-2</v>
      </c>
      <c r="F33" s="19">
        <v>730</v>
      </c>
      <c r="G33" s="19">
        <v>15.63</v>
      </c>
      <c r="H33" s="19"/>
      <c r="I33" s="23">
        <f t="shared" si="0"/>
        <v>126.29040000000001</v>
      </c>
      <c r="J33" s="23">
        <f t="shared" si="1"/>
        <v>8.08</v>
      </c>
    </row>
    <row r="34" spans="1:10" ht="22.5" x14ac:dyDescent="0.15">
      <c r="A34" s="16">
        <v>23</v>
      </c>
      <c r="B34" s="17" t="s">
        <v>66</v>
      </c>
      <c r="C34" s="16" t="s">
        <v>67</v>
      </c>
      <c r="D34" s="18" t="s">
        <v>18</v>
      </c>
      <c r="E34" s="18">
        <v>0.58408000000000004</v>
      </c>
      <c r="F34" s="19">
        <v>491.01</v>
      </c>
      <c r="G34" s="19">
        <v>286.79000000000002</v>
      </c>
      <c r="H34" s="19"/>
      <c r="I34" s="23">
        <f t="shared" si="0"/>
        <v>2317.2632000000003</v>
      </c>
      <c r="J34" s="23">
        <f t="shared" si="1"/>
        <v>8.08</v>
      </c>
    </row>
    <row r="35" spans="1:10" ht="22.5" x14ac:dyDescent="0.15">
      <c r="A35" s="16">
        <v>24</v>
      </c>
      <c r="B35" s="17" t="s">
        <v>68</v>
      </c>
      <c r="C35" s="16" t="s">
        <v>69</v>
      </c>
      <c r="D35" s="18" t="s">
        <v>29</v>
      </c>
      <c r="E35" s="18">
        <v>0.119032</v>
      </c>
      <c r="F35" s="19">
        <v>395</v>
      </c>
      <c r="G35" s="19">
        <v>47.02</v>
      </c>
      <c r="H35" s="19"/>
      <c r="I35" s="23">
        <f t="shared" si="0"/>
        <v>379.92160000000001</v>
      </c>
      <c r="J35" s="23">
        <f t="shared" si="1"/>
        <v>8.08</v>
      </c>
    </row>
    <row r="36" spans="1:10" ht="22.5" x14ac:dyDescent="0.15">
      <c r="A36" s="16">
        <v>25</v>
      </c>
      <c r="B36" s="17" t="s">
        <v>70</v>
      </c>
      <c r="C36" s="16" t="s">
        <v>71</v>
      </c>
      <c r="D36" s="18" t="s">
        <v>29</v>
      </c>
      <c r="E36" s="18">
        <v>2.5196000000000001</v>
      </c>
      <c r="F36" s="19">
        <v>485.9</v>
      </c>
      <c r="G36" s="19">
        <v>1224.27</v>
      </c>
      <c r="H36" s="19"/>
      <c r="I36" s="23">
        <f t="shared" si="0"/>
        <v>9892.1016</v>
      </c>
      <c r="J36" s="23">
        <f t="shared" si="1"/>
        <v>8.08</v>
      </c>
    </row>
    <row r="37" spans="1:10" ht="22.5" x14ac:dyDescent="0.15">
      <c r="A37" s="16">
        <v>26</v>
      </c>
      <c r="B37" s="17" t="s">
        <v>72</v>
      </c>
      <c r="C37" s="16" t="s">
        <v>73</v>
      </c>
      <c r="D37" s="18" t="s">
        <v>29</v>
      </c>
      <c r="E37" s="18">
        <v>3.6720000000000003E-2</v>
      </c>
      <c r="F37" s="19">
        <v>497</v>
      </c>
      <c r="G37" s="19">
        <v>18.25</v>
      </c>
      <c r="H37" s="19"/>
      <c r="I37" s="23">
        <f t="shared" si="0"/>
        <v>147.46</v>
      </c>
      <c r="J37" s="23">
        <f t="shared" si="1"/>
        <v>8.08</v>
      </c>
    </row>
    <row r="38" spans="1:10" ht="22.5" x14ac:dyDescent="0.15">
      <c r="A38" s="16">
        <v>27</v>
      </c>
      <c r="B38" s="17" t="s">
        <v>74</v>
      </c>
      <c r="C38" s="16" t="s">
        <v>75</v>
      </c>
      <c r="D38" s="18" t="s">
        <v>18</v>
      </c>
      <c r="E38" s="18">
        <v>0.5012664</v>
      </c>
      <c r="F38" s="19">
        <v>5989</v>
      </c>
      <c r="G38" s="19">
        <v>3002.08</v>
      </c>
      <c r="H38" s="19"/>
      <c r="I38" s="23">
        <f t="shared" si="0"/>
        <v>24256.806400000001</v>
      </c>
      <c r="J38" s="23">
        <f t="shared" si="1"/>
        <v>8.08</v>
      </c>
    </row>
    <row r="39" spans="1:10" ht="33.75" x14ac:dyDescent="0.15">
      <c r="A39" s="16">
        <v>28</v>
      </c>
      <c r="B39" s="17" t="s">
        <v>76</v>
      </c>
      <c r="C39" s="16" t="s">
        <v>77</v>
      </c>
      <c r="D39" s="18" t="s">
        <v>29</v>
      </c>
      <c r="E39" s="18">
        <v>17.227561999999999</v>
      </c>
      <c r="F39" s="19">
        <v>558.33000000000004</v>
      </c>
      <c r="G39" s="19">
        <v>9618.66</v>
      </c>
      <c r="H39" s="19"/>
      <c r="I39" s="23">
        <f t="shared" si="0"/>
        <v>77718.772800000006</v>
      </c>
      <c r="J39" s="23">
        <f t="shared" si="1"/>
        <v>8.08</v>
      </c>
    </row>
    <row r="40" spans="1:10" ht="33.75" x14ac:dyDescent="0.15">
      <c r="A40" s="16">
        <v>29</v>
      </c>
      <c r="B40" s="17" t="s">
        <v>78</v>
      </c>
      <c r="C40" s="16" t="s">
        <v>79</v>
      </c>
      <c r="D40" s="18" t="s">
        <v>29</v>
      </c>
      <c r="E40" s="18">
        <v>15.197004</v>
      </c>
      <c r="F40" s="19">
        <v>550</v>
      </c>
      <c r="G40" s="19">
        <v>8358.35</v>
      </c>
      <c r="H40" s="19"/>
      <c r="I40" s="23">
        <f t="shared" si="0"/>
        <v>67535.468000000008</v>
      </c>
      <c r="J40" s="23">
        <f t="shared" si="1"/>
        <v>8.08</v>
      </c>
    </row>
    <row r="41" spans="1:10" ht="33.75" x14ac:dyDescent="0.15">
      <c r="A41" s="16">
        <v>30</v>
      </c>
      <c r="B41" s="17" t="s">
        <v>80</v>
      </c>
      <c r="C41" s="16" t="s">
        <v>81</v>
      </c>
      <c r="D41" s="18" t="s">
        <v>29</v>
      </c>
      <c r="E41" s="18">
        <v>1E-3</v>
      </c>
      <c r="F41" s="19">
        <v>1100</v>
      </c>
      <c r="G41" s="19">
        <v>1.1000000000000001</v>
      </c>
      <c r="H41" s="19"/>
      <c r="I41" s="23">
        <f t="shared" si="0"/>
        <v>8.8880000000000017</v>
      </c>
      <c r="J41" s="23">
        <f t="shared" si="1"/>
        <v>8.08</v>
      </c>
    </row>
    <row r="42" spans="1:10" ht="22.5" x14ac:dyDescent="0.15">
      <c r="A42" s="16">
        <v>31</v>
      </c>
      <c r="B42" s="17" t="s">
        <v>82</v>
      </c>
      <c r="C42" s="16" t="s">
        <v>83</v>
      </c>
      <c r="D42" s="18" t="s">
        <v>52</v>
      </c>
      <c r="E42" s="18">
        <v>50.925600000000003</v>
      </c>
      <c r="F42" s="19">
        <v>20.9</v>
      </c>
      <c r="G42" s="19">
        <v>1064.3499999999999</v>
      </c>
      <c r="H42" s="19"/>
      <c r="I42" s="23">
        <f t="shared" si="0"/>
        <v>8599.9479999999985</v>
      </c>
      <c r="J42" s="23">
        <f t="shared" si="1"/>
        <v>8.08</v>
      </c>
    </row>
    <row r="43" spans="1:10" ht="22.5" x14ac:dyDescent="0.15">
      <c r="A43" s="16">
        <v>32</v>
      </c>
      <c r="B43" s="17" t="s">
        <v>84</v>
      </c>
      <c r="C43" s="16" t="s">
        <v>85</v>
      </c>
      <c r="D43" s="18" t="s">
        <v>55</v>
      </c>
      <c r="E43" s="18">
        <v>111.15696</v>
      </c>
      <c r="F43" s="19">
        <v>10.71</v>
      </c>
      <c r="G43" s="19">
        <v>1190.49</v>
      </c>
      <c r="H43" s="19"/>
      <c r="I43" s="23">
        <f t="shared" si="0"/>
        <v>9619.1592000000001</v>
      </c>
      <c r="J43" s="23">
        <f t="shared" si="1"/>
        <v>8.08</v>
      </c>
    </row>
    <row r="44" spans="1:10" ht="22.5" x14ac:dyDescent="0.15">
      <c r="A44" s="16">
        <v>33</v>
      </c>
      <c r="B44" s="17" t="s">
        <v>86</v>
      </c>
      <c r="C44" s="16" t="s">
        <v>87</v>
      </c>
      <c r="D44" s="18" t="s">
        <v>18</v>
      </c>
      <c r="E44" s="18">
        <v>4.6799999999999999E-4</v>
      </c>
      <c r="F44" s="19">
        <v>15620</v>
      </c>
      <c r="G44" s="19">
        <v>7.31</v>
      </c>
      <c r="H44" s="19"/>
      <c r="I44" s="23">
        <f t="shared" si="0"/>
        <v>59.064799999999998</v>
      </c>
      <c r="J44" s="23">
        <f t="shared" si="1"/>
        <v>8.08</v>
      </c>
    </row>
    <row r="45" spans="1:10" ht="22.5" x14ac:dyDescent="0.15">
      <c r="A45" s="16">
        <v>34</v>
      </c>
      <c r="B45" s="17" t="s">
        <v>88</v>
      </c>
      <c r="C45" s="16" t="s">
        <v>89</v>
      </c>
      <c r="D45" s="18" t="s">
        <v>18</v>
      </c>
      <c r="E45" s="18">
        <v>9.3599999999999998E-4</v>
      </c>
      <c r="F45" s="19">
        <v>14312.87</v>
      </c>
      <c r="G45" s="19">
        <v>13.4</v>
      </c>
      <c r="H45" s="19"/>
      <c r="I45" s="23">
        <f t="shared" si="0"/>
        <v>108.27200000000001</v>
      </c>
      <c r="J45" s="23">
        <f t="shared" si="1"/>
        <v>8.08</v>
      </c>
    </row>
    <row r="46" spans="1:10" ht="22.5" x14ac:dyDescent="0.15">
      <c r="A46" s="16">
        <v>35</v>
      </c>
      <c r="B46" s="17" t="s">
        <v>90</v>
      </c>
      <c r="C46" s="16" t="s">
        <v>91</v>
      </c>
      <c r="D46" s="18" t="s">
        <v>18</v>
      </c>
      <c r="E46" s="18">
        <v>7.7999999999999999E-5</v>
      </c>
      <c r="F46" s="19">
        <v>7640</v>
      </c>
      <c r="G46" s="19">
        <v>0.59</v>
      </c>
      <c r="H46" s="19"/>
      <c r="I46" s="23">
        <f t="shared" si="0"/>
        <v>4.7671999999999999</v>
      </c>
      <c r="J46" s="23">
        <f t="shared" si="1"/>
        <v>8.08</v>
      </c>
    </row>
    <row r="47" spans="1:10" ht="22.5" x14ac:dyDescent="0.15">
      <c r="A47" s="16">
        <v>36</v>
      </c>
      <c r="B47" s="17" t="s">
        <v>92</v>
      </c>
      <c r="C47" s="16" t="s">
        <v>93</v>
      </c>
      <c r="D47" s="18" t="s">
        <v>32</v>
      </c>
      <c r="E47" s="18">
        <v>0.14560000000000001</v>
      </c>
      <c r="F47" s="19">
        <v>6.67</v>
      </c>
      <c r="G47" s="19">
        <v>0.97</v>
      </c>
      <c r="H47" s="19"/>
      <c r="I47" s="23">
        <f t="shared" si="0"/>
        <v>7.8376000000000001</v>
      </c>
      <c r="J47" s="23">
        <f t="shared" si="1"/>
        <v>8.08</v>
      </c>
    </row>
    <row r="48" spans="1:10" ht="33.75" x14ac:dyDescent="0.15">
      <c r="A48" s="16">
        <v>37</v>
      </c>
      <c r="B48" s="17" t="s">
        <v>94</v>
      </c>
      <c r="C48" s="16" t="s">
        <v>95</v>
      </c>
      <c r="D48" s="18" t="s">
        <v>18</v>
      </c>
      <c r="E48" s="18">
        <v>4.1797440000000003</v>
      </c>
      <c r="F48" s="19">
        <v>3316.55</v>
      </c>
      <c r="G48" s="19">
        <v>13862.33</v>
      </c>
      <c r="H48" s="19"/>
      <c r="I48" s="23">
        <f t="shared" si="0"/>
        <v>112007.62639999999</v>
      </c>
      <c r="J48" s="23">
        <f t="shared" si="1"/>
        <v>8.08</v>
      </c>
    </row>
    <row r="49" spans="1:10" ht="33.75" x14ac:dyDescent="0.15">
      <c r="A49" s="16">
        <v>39</v>
      </c>
      <c r="B49" s="17" t="s">
        <v>96</v>
      </c>
      <c r="C49" s="16" t="s">
        <v>149</v>
      </c>
      <c r="D49" s="18" t="s">
        <v>29</v>
      </c>
      <c r="E49" s="18">
        <v>123.26600000000001</v>
      </c>
      <c r="F49" s="19">
        <v>44.82</v>
      </c>
      <c r="G49" s="19">
        <v>5524.78</v>
      </c>
      <c r="H49" s="19"/>
      <c r="I49" s="23">
        <f t="shared" si="0"/>
        <v>44640.222399999999</v>
      </c>
      <c r="J49" s="23">
        <f t="shared" si="1"/>
        <v>8.08</v>
      </c>
    </row>
    <row r="50" spans="1:10" ht="45" x14ac:dyDescent="0.15">
      <c r="A50" s="16">
        <v>40</v>
      </c>
      <c r="B50" s="17" t="s">
        <v>96</v>
      </c>
      <c r="C50" s="16" t="s">
        <v>150</v>
      </c>
      <c r="D50" s="18" t="s">
        <v>29</v>
      </c>
      <c r="E50" s="18">
        <v>514.9</v>
      </c>
      <c r="F50" s="19">
        <v>44.82</v>
      </c>
      <c r="G50" s="19">
        <v>23077.82</v>
      </c>
      <c r="H50" s="19"/>
      <c r="I50" s="23">
        <f t="shared" si="0"/>
        <v>186468.7856</v>
      </c>
      <c r="J50" s="23">
        <f t="shared" si="1"/>
        <v>8.08</v>
      </c>
    </row>
    <row r="51" spans="1:10" ht="33.75" x14ac:dyDescent="0.15">
      <c r="A51" s="16">
        <v>42</v>
      </c>
      <c r="B51" s="17" t="s">
        <v>97</v>
      </c>
      <c r="C51" s="16" t="s">
        <v>63</v>
      </c>
      <c r="D51" s="18" t="s">
        <v>29</v>
      </c>
      <c r="E51" s="18">
        <v>-18.979279999999999</v>
      </c>
      <c r="F51" s="19">
        <v>592.76</v>
      </c>
      <c r="G51" s="19">
        <v>-11250.16</v>
      </c>
      <c r="H51" s="19"/>
      <c r="I51" s="23">
        <f t="shared" si="0"/>
        <v>-90901.292799999996</v>
      </c>
      <c r="J51" s="23">
        <f t="shared" si="1"/>
        <v>8.08</v>
      </c>
    </row>
    <row r="52" spans="1:10" ht="33.75" x14ac:dyDescent="0.15">
      <c r="A52" s="16">
        <v>43</v>
      </c>
      <c r="B52" s="17" t="s">
        <v>97</v>
      </c>
      <c r="C52" s="16" t="s">
        <v>151</v>
      </c>
      <c r="D52" s="18" t="s">
        <v>29</v>
      </c>
      <c r="E52" s="18">
        <v>14.94</v>
      </c>
      <c r="F52" s="19">
        <v>592.76</v>
      </c>
      <c r="G52" s="19">
        <v>8855.83</v>
      </c>
      <c r="H52" s="19"/>
      <c r="I52" s="23">
        <f t="shared" si="0"/>
        <v>71555.106400000004</v>
      </c>
      <c r="J52" s="23">
        <f t="shared" si="1"/>
        <v>8.08</v>
      </c>
    </row>
    <row r="53" spans="1:10" ht="33.75" x14ac:dyDescent="0.15">
      <c r="A53" s="16">
        <v>44</v>
      </c>
      <c r="B53" s="17" t="s">
        <v>98</v>
      </c>
      <c r="C53" s="16" t="s">
        <v>99</v>
      </c>
      <c r="D53" s="18" t="s">
        <v>100</v>
      </c>
      <c r="E53" s="18">
        <v>3</v>
      </c>
      <c r="F53" s="19">
        <v>978.71</v>
      </c>
      <c r="G53" s="19">
        <v>2936.13</v>
      </c>
      <c r="H53" s="19"/>
      <c r="I53" s="23">
        <f t="shared" si="0"/>
        <v>23723.930400000001</v>
      </c>
      <c r="J53" s="23">
        <f t="shared" si="1"/>
        <v>8.08</v>
      </c>
    </row>
    <row r="54" spans="1:10" ht="33.75" x14ac:dyDescent="0.15">
      <c r="A54" s="16">
        <v>45</v>
      </c>
      <c r="B54" s="17" t="s">
        <v>101</v>
      </c>
      <c r="C54" s="16" t="s">
        <v>102</v>
      </c>
      <c r="D54" s="18" t="s">
        <v>100</v>
      </c>
      <c r="E54" s="18">
        <v>2</v>
      </c>
      <c r="F54" s="19">
        <v>880.28</v>
      </c>
      <c r="G54" s="19">
        <v>1760.56</v>
      </c>
      <c r="H54" s="19"/>
      <c r="I54" s="23">
        <f t="shared" si="0"/>
        <v>14225.3248</v>
      </c>
      <c r="J54" s="23">
        <f t="shared" si="1"/>
        <v>8.08</v>
      </c>
    </row>
    <row r="55" spans="1:10" ht="33.75" x14ac:dyDescent="0.15">
      <c r="A55" s="16">
        <v>46</v>
      </c>
      <c r="B55" s="17" t="s">
        <v>103</v>
      </c>
      <c r="C55" s="16" t="s">
        <v>104</v>
      </c>
      <c r="D55" s="18" t="s">
        <v>105</v>
      </c>
      <c r="E55" s="18">
        <v>0.87</v>
      </c>
      <c r="F55" s="19">
        <v>806.47</v>
      </c>
      <c r="G55" s="19">
        <v>701.63</v>
      </c>
      <c r="H55" s="19"/>
      <c r="I55" s="23">
        <f t="shared" si="0"/>
        <v>5669.1704</v>
      </c>
      <c r="J55" s="23">
        <f t="shared" si="1"/>
        <v>8.08</v>
      </c>
    </row>
    <row r="56" spans="1:10" ht="33.75" x14ac:dyDescent="0.15">
      <c r="A56" s="16">
        <v>47</v>
      </c>
      <c r="B56" s="17" t="s">
        <v>106</v>
      </c>
      <c r="C56" s="16" t="s">
        <v>107</v>
      </c>
      <c r="D56" s="18" t="s">
        <v>100</v>
      </c>
      <c r="E56" s="18">
        <v>24</v>
      </c>
      <c r="F56" s="19">
        <v>31.43</v>
      </c>
      <c r="G56" s="19">
        <v>754.32</v>
      </c>
      <c r="H56" s="19"/>
      <c r="I56" s="23">
        <f t="shared" si="0"/>
        <v>6094.9056</v>
      </c>
      <c r="J56" s="23">
        <f t="shared" si="1"/>
        <v>8.08</v>
      </c>
    </row>
    <row r="57" spans="1:10" ht="33.75" x14ac:dyDescent="0.15">
      <c r="A57" s="16">
        <v>48</v>
      </c>
      <c r="B57" s="17" t="s">
        <v>108</v>
      </c>
      <c r="C57" s="16" t="s">
        <v>109</v>
      </c>
      <c r="D57" s="18" t="s">
        <v>100</v>
      </c>
      <c r="E57" s="18">
        <v>4</v>
      </c>
      <c r="F57" s="19">
        <v>78.56</v>
      </c>
      <c r="G57" s="19">
        <v>314.24</v>
      </c>
      <c r="H57" s="19"/>
      <c r="I57" s="23">
        <f t="shared" si="0"/>
        <v>2539.0592000000001</v>
      </c>
      <c r="J57" s="23">
        <f t="shared" si="1"/>
        <v>8.08</v>
      </c>
    </row>
    <row r="58" spans="1:10" ht="33.75" x14ac:dyDescent="0.15">
      <c r="A58" s="16">
        <v>49</v>
      </c>
      <c r="B58" s="17" t="s">
        <v>110</v>
      </c>
      <c r="C58" s="16" t="s">
        <v>111</v>
      </c>
      <c r="D58" s="18" t="s">
        <v>100</v>
      </c>
      <c r="E58" s="18">
        <v>1</v>
      </c>
      <c r="F58" s="19">
        <v>429.96</v>
      </c>
      <c r="G58" s="19">
        <v>429.96</v>
      </c>
      <c r="H58" s="19"/>
      <c r="I58" s="23">
        <f t="shared" si="0"/>
        <v>3474.0767999999998</v>
      </c>
      <c r="J58" s="23">
        <f t="shared" si="1"/>
        <v>8.08</v>
      </c>
    </row>
    <row r="59" spans="1:10" ht="33.75" x14ac:dyDescent="0.15">
      <c r="A59" s="16">
        <v>50</v>
      </c>
      <c r="B59" s="17" t="s">
        <v>112</v>
      </c>
      <c r="C59" s="16" t="s">
        <v>113</v>
      </c>
      <c r="D59" s="18" t="s">
        <v>100</v>
      </c>
      <c r="E59" s="18">
        <v>5</v>
      </c>
      <c r="F59" s="19">
        <v>647.77</v>
      </c>
      <c r="G59" s="19">
        <v>3238.85</v>
      </c>
      <c r="H59" s="19"/>
      <c r="I59" s="23">
        <f t="shared" si="0"/>
        <v>26169.907999999999</v>
      </c>
      <c r="J59" s="23">
        <f t="shared" si="1"/>
        <v>8.08</v>
      </c>
    </row>
    <row r="60" spans="1:10" ht="33.75" x14ac:dyDescent="0.15">
      <c r="A60" s="16">
        <v>51</v>
      </c>
      <c r="B60" s="17" t="s">
        <v>114</v>
      </c>
      <c r="C60" s="16" t="s">
        <v>115</v>
      </c>
      <c r="D60" s="18" t="s">
        <v>100</v>
      </c>
      <c r="E60" s="18">
        <v>2</v>
      </c>
      <c r="F60" s="19">
        <v>593.85</v>
      </c>
      <c r="G60" s="19">
        <v>1187.7</v>
      </c>
      <c r="H60" s="19"/>
      <c r="I60" s="23">
        <f t="shared" si="0"/>
        <v>9596.616</v>
      </c>
      <c r="J60" s="23">
        <f t="shared" si="1"/>
        <v>8.08</v>
      </c>
    </row>
    <row r="61" spans="1:10" ht="33.75" x14ac:dyDescent="0.15">
      <c r="A61" s="16">
        <v>52</v>
      </c>
      <c r="B61" s="17" t="s">
        <v>116</v>
      </c>
      <c r="C61" s="16" t="s">
        <v>117</v>
      </c>
      <c r="D61" s="18" t="s">
        <v>100</v>
      </c>
      <c r="E61" s="18">
        <v>12</v>
      </c>
      <c r="F61" s="19">
        <v>901.16</v>
      </c>
      <c r="G61" s="19">
        <v>10813.92</v>
      </c>
      <c r="H61" s="19"/>
      <c r="I61" s="23">
        <f t="shared" si="0"/>
        <v>87376.473599999998</v>
      </c>
      <c r="J61" s="23">
        <f t="shared" si="1"/>
        <v>8.08</v>
      </c>
    </row>
    <row r="62" spans="1:10" ht="33.75" x14ac:dyDescent="0.15">
      <c r="A62" s="16">
        <v>53</v>
      </c>
      <c r="B62" s="17" t="s">
        <v>118</v>
      </c>
      <c r="C62" s="16" t="s">
        <v>119</v>
      </c>
      <c r="D62" s="18" t="s">
        <v>100</v>
      </c>
      <c r="E62" s="18">
        <v>4</v>
      </c>
      <c r="F62" s="19">
        <v>462.83</v>
      </c>
      <c r="G62" s="19">
        <v>1851.32</v>
      </c>
      <c r="H62" s="19"/>
      <c r="I62" s="23">
        <f t="shared" si="0"/>
        <v>14958.6656</v>
      </c>
      <c r="J62" s="23">
        <f t="shared" si="1"/>
        <v>8.08</v>
      </c>
    </row>
    <row r="63" spans="1:10" ht="33.75" x14ac:dyDescent="0.15">
      <c r="A63" s="16">
        <v>54</v>
      </c>
      <c r="B63" s="17" t="s">
        <v>120</v>
      </c>
      <c r="C63" s="16" t="s">
        <v>121</v>
      </c>
      <c r="D63" s="18" t="s">
        <v>100</v>
      </c>
      <c r="E63" s="18">
        <v>5</v>
      </c>
      <c r="F63" s="19">
        <v>908.44</v>
      </c>
      <c r="G63" s="19">
        <v>4542.2</v>
      </c>
      <c r="H63" s="19"/>
      <c r="I63" s="23">
        <f t="shared" si="0"/>
        <v>36700.976000000002</v>
      </c>
      <c r="J63" s="23">
        <f t="shared" si="1"/>
        <v>8.08</v>
      </c>
    </row>
    <row r="64" spans="1:10" ht="33.75" x14ac:dyDescent="0.15">
      <c r="A64" s="16">
        <v>55</v>
      </c>
      <c r="B64" s="17" t="s">
        <v>122</v>
      </c>
      <c r="C64" s="16" t="s">
        <v>123</v>
      </c>
      <c r="D64" s="18" t="s">
        <v>100</v>
      </c>
      <c r="E64" s="18">
        <v>4</v>
      </c>
      <c r="F64" s="19">
        <v>387.63</v>
      </c>
      <c r="G64" s="19">
        <v>1550.52</v>
      </c>
      <c r="H64" s="19"/>
      <c r="I64" s="23">
        <f t="shared" si="0"/>
        <v>12528.2016</v>
      </c>
      <c r="J64" s="23">
        <f t="shared" si="1"/>
        <v>8.08</v>
      </c>
    </row>
    <row r="65" spans="1:10" ht="33.75" x14ac:dyDescent="0.15">
      <c r="A65" s="16">
        <v>56</v>
      </c>
      <c r="B65" s="17" t="s">
        <v>124</v>
      </c>
      <c r="C65" s="16" t="s">
        <v>125</v>
      </c>
      <c r="D65" s="18" t="s">
        <v>100</v>
      </c>
      <c r="E65" s="18">
        <v>6</v>
      </c>
      <c r="F65" s="19">
        <v>1235.8399999999999</v>
      </c>
      <c r="G65" s="19">
        <v>7415.04</v>
      </c>
      <c r="H65" s="19"/>
      <c r="I65" s="23">
        <f t="shared" si="0"/>
        <v>59913.523200000003</v>
      </c>
      <c r="J65" s="23">
        <f t="shared" si="1"/>
        <v>8.08</v>
      </c>
    </row>
    <row r="66" spans="1:10" ht="33.75" x14ac:dyDescent="0.15">
      <c r="A66" s="16">
        <v>57</v>
      </c>
      <c r="B66" s="17" t="s">
        <v>126</v>
      </c>
      <c r="C66" s="16" t="s">
        <v>127</v>
      </c>
      <c r="D66" s="18" t="s">
        <v>18</v>
      </c>
      <c r="E66" s="18">
        <v>0.1943</v>
      </c>
      <c r="F66" s="19">
        <v>7571</v>
      </c>
      <c r="G66" s="19">
        <v>1471.04</v>
      </c>
      <c r="H66" s="19"/>
      <c r="I66" s="23">
        <f t="shared" si="0"/>
        <v>11886.003199999999</v>
      </c>
      <c r="J66" s="23">
        <f t="shared" si="1"/>
        <v>8.08</v>
      </c>
    </row>
    <row r="67" spans="1:10" ht="33.75" x14ac:dyDescent="0.15">
      <c r="A67" s="16">
        <v>58</v>
      </c>
      <c r="B67" s="17" t="s">
        <v>128</v>
      </c>
      <c r="C67" s="16" t="s">
        <v>129</v>
      </c>
      <c r="D67" s="18" t="s">
        <v>100</v>
      </c>
      <c r="E67" s="18">
        <v>3</v>
      </c>
      <c r="F67" s="19">
        <v>442.11</v>
      </c>
      <c r="G67" s="19">
        <v>1326.33</v>
      </c>
      <c r="H67" s="19"/>
      <c r="I67" s="23">
        <f t="shared" si="0"/>
        <v>10716.7464</v>
      </c>
      <c r="J67" s="23">
        <f t="shared" si="1"/>
        <v>8.08</v>
      </c>
    </row>
    <row r="68" spans="1:10" ht="33.75" x14ac:dyDescent="0.15">
      <c r="A68" s="16">
        <v>59</v>
      </c>
      <c r="B68" s="17" t="s">
        <v>130</v>
      </c>
      <c r="C68" s="16" t="s">
        <v>131</v>
      </c>
      <c r="D68" s="18" t="s">
        <v>100</v>
      </c>
      <c r="E68" s="18">
        <v>6</v>
      </c>
      <c r="F68" s="19">
        <v>596.04</v>
      </c>
      <c r="G68" s="19">
        <v>3576.24</v>
      </c>
      <c r="H68" s="19"/>
      <c r="I68" s="23">
        <f t="shared" si="0"/>
        <v>28896.019199999999</v>
      </c>
      <c r="J68" s="23">
        <f t="shared" si="1"/>
        <v>8.08</v>
      </c>
    </row>
    <row r="69" spans="1:10" ht="33.75" x14ac:dyDescent="0.15">
      <c r="A69" s="16">
        <v>60</v>
      </c>
      <c r="B69" s="17" t="s">
        <v>132</v>
      </c>
      <c r="C69" s="16" t="s">
        <v>133</v>
      </c>
      <c r="D69" s="18" t="s">
        <v>18</v>
      </c>
      <c r="E69" s="18">
        <v>0.37158000000000002</v>
      </c>
      <c r="F69" s="19">
        <v>5763</v>
      </c>
      <c r="G69" s="19">
        <v>2141.42</v>
      </c>
      <c r="H69" s="19"/>
      <c r="I69" s="23">
        <f t="shared" si="0"/>
        <v>17302.673600000002</v>
      </c>
      <c r="J69" s="23">
        <f t="shared" si="1"/>
        <v>8.08</v>
      </c>
    </row>
    <row r="70" spans="1:10" ht="33.75" x14ac:dyDescent="0.15">
      <c r="A70" s="16">
        <v>61</v>
      </c>
      <c r="B70" s="17" t="s">
        <v>134</v>
      </c>
      <c r="C70" s="16" t="s">
        <v>77</v>
      </c>
      <c r="D70" s="18" t="s">
        <v>29</v>
      </c>
      <c r="E70" s="18">
        <v>-16.947202999999998</v>
      </c>
      <c r="F70" s="19">
        <v>558.33000000000004</v>
      </c>
      <c r="G70" s="19">
        <v>-9462.1299999999992</v>
      </c>
      <c r="H70" s="19"/>
      <c r="I70" s="23">
        <f t="shared" si="0"/>
        <v>-76454.010399999999</v>
      </c>
      <c r="J70" s="23">
        <f t="shared" si="1"/>
        <v>8.08</v>
      </c>
    </row>
    <row r="71" spans="1:10" ht="33.75" x14ac:dyDescent="0.15">
      <c r="A71" s="16">
        <v>62</v>
      </c>
      <c r="B71" s="17" t="s">
        <v>135</v>
      </c>
      <c r="C71" s="16" t="s">
        <v>83</v>
      </c>
      <c r="D71" s="18" t="s">
        <v>52</v>
      </c>
      <c r="E71" s="18">
        <v>-50.925600000000003</v>
      </c>
      <c r="F71" s="19">
        <v>20.9</v>
      </c>
      <c r="G71" s="19">
        <v>-1064.3499999999999</v>
      </c>
      <c r="H71" s="19"/>
      <c r="I71" s="23">
        <f t="shared" si="0"/>
        <v>-8599.9479999999985</v>
      </c>
      <c r="J71" s="23">
        <f t="shared" si="1"/>
        <v>8.08</v>
      </c>
    </row>
    <row r="72" spans="1:10" ht="33.75" x14ac:dyDescent="0.15">
      <c r="A72" s="16">
        <v>63</v>
      </c>
      <c r="B72" s="17" t="s">
        <v>136</v>
      </c>
      <c r="C72" s="16" t="s">
        <v>137</v>
      </c>
      <c r="D72" s="18" t="s">
        <v>52</v>
      </c>
      <c r="E72" s="18">
        <v>50.925600000000003</v>
      </c>
      <c r="F72" s="19">
        <v>6.37</v>
      </c>
      <c r="G72" s="19">
        <v>324.39999999999998</v>
      </c>
      <c r="H72" s="19"/>
      <c r="I72" s="23">
        <f t="shared" si="0"/>
        <v>2621.152</v>
      </c>
      <c r="J72" s="23">
        <f t="shared" si="1"/>
        <v>8.08</v>
      </c>
    </row>
    <row r="73" spans="1:10" ht="45" x14ac:dyDescent="0.15">
      <c r="A73" s="16">
        <v>64</v>
      </c>
      <c r="B73" s="17" t="s">
        <v>138</v>
      </c>
      <c r="C73" s="16" t="s">
        <v>139</v>
      </c>
      <c r="D73" s="18" t="s">
        <v>105</v>
      </c>
      <c r="E73" s="18">
        <v>152.95439999999999</v>
      </c>
      <c r="F73" s="19">
        <v>1528.55</v>
      </c>
      <c r="G73" s="19">
        <v>233798.45</v>
      </c>
      <c r="H73" s="19"/>
      <c r="I73" s="23">
        <f t="shared" si="0"/>
        <v>1889091.476</v>
      </c>
      <c r="J73" s="23">
        <f t="shared" si="1"/>
        <v>8.08</v>
      </c>
    </row>
    <row r="74" spans="1:10" ht="56.25" x14ac:dyDescent="0.15">
      <c r="A74" s="16">
        <v>65</v>
      </c>
      <c r="B74" s="17" t="s">
        <v>140</v>
      </c>
      <c r="C74" s="16" t="s">
        <v>141</v>
      </c>
      <c r="D74" s="18" t="s">
        <v>105</v>
      </c>
      <c r="E74" s="18">
        <v>73.92</v>
      </c>
      <c r="F74" s="19">
        <v>198</v>
      </c>
      <c r="G74" s="19">
        <v>14636.16</v>
      </c>
      <c r="H74" s="19"/>
      <c r="I74" s="23">
        <f t="shared" si="0"/>
        <v>118260.1728</v>
      </c>
      <c r="J74" s="23">
        <f t="shared" si="1"/>
        <v>8.08</v>
      </c>
    </row>
    <row r="75" spans="1:10" ht="101.25" x14ac:dyDescent="0.15">
      <c r="A75" s="16">
        <v>66</v>
      </c>
      <c r="B75" s="17" t="s">
        <v>142</v>
      </c>
      <c r="C75" s="16" t="s">
        <v>143</v>
      </c>
      <c r="D75" s="18" t="s">
        <v>105</v>
      </c>
      <c r="E75" s="18">
        <v>381.9</v>
      </c>
      <c r="F75" s="19">
        <v>1181.23</v>
      </c>
      <c r="G75" s="19">
        <v>451111.74</v>
      </c>
      <c r="H75" s="19"/>
      <c r="I75" s="23">
        <f t="shared" si="0"/>
        <v>3644982.8591999998</v>
      </c>
      <c r="J75" s="23">
        <f t="shared" si="1"/>
        <v>8.08</v>
      </c>
    </row>
    <row r="76" spans="1:10" ht="56.25" x14ac:dyDescent="0.15">
      <c r="A76" s="16">
        <v>67</v>
      </c>
      <c r="B76" s="17" t="s">
        <v>144</v>
      </c>
      <c r="C76" s="16" t="s">
        <v>145</v>
      </c>
      <c r="D76" s="18" t="s">
        <v>100</v>
      </c>
      <c r="E76" s="18">
        <v>19</v>
      </c>
      <c r="F76" s="19">
        <v>1434.54</v>
      </c>
      <c r="G76" s="19">
        <v>27256.26</v>
      </c>
      <c r="H76" s="19"/>
      <c r="I76" s="23">
        <f t="shared" si="0"/>
        <v>220230.5808</v>
      </c>
      <c r="J76" s="23">
        <f t="shared" si="1"/>
        <v>8.08</v>
      </c>
    </row>
    <row r="77" spans="1:10" x14ac:dyDescent="0.15">
      <c r="A77" s="16"/>
      <c r="B77" s="17"/>
      <c r="C77" s="21" t="s">
        <v>148</v>
      </c>
      <c r="D77" s="18"/>
      <c r="E77" s="18"/>
      <c r="F77" s="19"/>
      <c r="G77" s="22">
        <f>SUM(G12:G76)</f>
        <v>858655.01</v>
      </c>
      <c r="H77" s="19"/>
      <c r="I77" s="28">
        <f>SUM(I12:I76)*0.766941</f>
        <v>5320984.8747572321</v>
      </c>
      <c r="J77" s="20"/>
    </row>
    <row r="78" spans="1:10" x14ac:dyDescent="0.15">
      <c r="A78" s="11"/>
      <c r="G78" s="8"/>
      <c r="H78" s="8"/>
      <c r="I78" s="27"/>
      <c r="J78" s="8"/>
    </row>
    <row r="80" spans="1:10" x14ac:dyDescent="0.15">
      <c r="A80" s="9" t="s">
        <v>13</v>
      </c>
    </row>
    <row r="82" spans="1:1" x14ac:dyDescent="0.15">
      <c r="A82" s="9" t="s">
        <v>14</v>
      </c>
    </row>
  </sheetData>
  <mergeCells count="12">
    <mergeCell ref="A2:J2"/>
    <mergeCell ref="A11:J11"/>
    <mergeCell ref="A4:J4"/>
    <mergeCell ref="E7:E9"/>
    <mergeCell ref="A7:A9"/>
    <mergeCell ref="B7:B9"/>
    <mergeCell ref="C7:C9"/>
    <mergeCell ref="D7:D9"/>
    <mergeCell ref="H8:I8"/>
    <mergeCell ref="J7:J9"/>
    <mergeCell ref="F7:I7"/>
    <mergeCell ref="F8:G8"/>
  </mergeCells>
  <phoneticPr fontId="1" type="noConversion"/>
  <pageMargins left="0.35433070866141736" right="0.23622047244094491" top="0.35433070866141736" bottom="0.27559055118110237" header="0.19685039370078741" footer="0.19685039370078741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2006-08-23T16:17:34Z</cp:lastPrinted>
  <dcterms:created xsi:type="dcterms:W3CDTF">2003-01-28T12:33:10Z</dcterms:created>
  <dcterms:modified xsi:type="dcterms:W3CDTF">2022-11-09T11:48:10Z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